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kespeights/Desktop/"/>
    </mc:Choice>
  </mc:AlternateContent>
  <xr:revisionPtr revIDLastSave="0" documentId="13_ncr:1_{B0D16881-645E-A843-8EA7-9D031C0D1911}" xr6:coauthVersionLast="47" xr6:coauthVersionMax="47" xr10:uidLastSave="{00000000-0000-0000-0000-000000000000}"/>
  <bookViews>
    <workbookView xWindow="-31360" yWindow="-580" windowWidth="28680" windowHeight="16540" xr2:uid="{00000000-000D-0000-FFFF-FFFF00000000}"/>
  </bookViews>
  <sheets>
    <sheet name="PE Equations Locke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B8" i="4"/>
  <c r="F8" i="4" s="1"/>
  <c r="D10" i="4"/>
  <c r="F10" i="4" s="1"/>
  <c r="B12" i="4"/>
  <c r="D12" i="4"/>
  <c r="B16" i="4"/>
  <c r="F16" i="4" s="1"/>
  <c r="B20" i="4"/>
  <c r="F20" i="4" s="1"/>
  <c r="F24" i="4"/>
  <c r="B26" i="4"/>
  <c r="F12" i="4" l="1"/>
  <c r="D14" i="4"/>
  <c r="D18" i="4" l="1"/>
  <c r="D22" i="4" s="1"/>
  <c r="F14" i="4"/>
  <c r="F18" i="4" l="1"/>
  <c r="D26" i="4" l="1"/>
  <c r="D29" i="4" s="1"/>
  <c r="F22" i="4"/>
  <c r="F26" i="4" l="1"/>
</calcChain>
</file>

<file path=xl/sharedStrings.xml><?xml version="1.0" encoding="utf-8"?>
<sst xmlns="http://schemas.openxmlformats.org/spreadsheetml/2006/main" count="51" uniqueCount="40">
  <si>
    <t>X</t>
  </si>
  <si>
    <t>=</t>
  </si>
  <si>
    <t>Gross Profit</t>
  </si>
  <si>
    <t>-</t>
  </si>
  <si>
    <t>Customers</t>
  </si>
  <si>
    <t>Tactical Marketing Plan</t>
  </si>
  <si>
    <t>USP &amp; Guarantee</t>
  </si>
  <si>
    <t>Sales Management System</t>
  </si>
  <si>
    <t>Employee Acquisition Plan</t>
  </si>
  <si>
    <t>Strategic Plan</t>
  </si>
  <si>
    <t>Leadership Development Plan</t>
  </si>
  <si>
    <t>Team Meeting Rhythm</t>
  </si>
  <si>
    <t>Organizational Plan</t>
  </si>
  <si>
    <t>Team Building System</t>
  </si>
  <si>
    <t>Apprenticeship Plan</t>
  </si>
  <si>
    <t>Operations &amp; Training Manual</t>
  </si>
  <si>
    <t>Time Management Plan</t>
  </si>
  <si>
    <t>Comprehensive Exit Strategy</t>
  </si>
  <si>
    <t>Cash Gap Plan</t>
  </si>
  <si>
    <t>Psychometric Profiling Process</t>
  </si>
  <si>
    <t>Performance Incentive Plan</t>
  </si>
  <si>
    <t>Current Business Plan</t>
  </si>
  <si>
    <t>Leads Generated</t>
  </si>
  <si>
    <t>New Customers</t>
  </si>
  <si>
    <t>+</t>
  </si>
  <si>
    <t>Revenue/Customer</t>
  </si>
  <si>
    <t>Revenues</t>
  </si>
  <si>
    <t>Gross Margin</t>
  </si>
  <si>
    <t>Fixed Costs</t>
  </si>
  <si>
    <t>Net Profit</t>
  </si>
  <si>
    <t>Change</t>
  </si>
  <si>
    <t>Retained Customers</t>
  </si>
  <si>
    <t>Conversion Rate</t>
  </si>
  <si>
    <t>Key Performance Indicator System</t>
  </si>
  <si>
    <t>Lean Program</t>
  </si>
  <si>
    <t>Break-Even Plan</t>
  </si>
  <si>
    <t>Revenue &amp; Profit Budget</t>
  </si>
  <si>
    <t>Profit Equation Worksheet</t>
  </si>
  <si>
    <t>PAST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</si>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</sst>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Whitney Book"/>
    </font>
    <font>
      <b/>
      <sz val="12"/>
      <name val="Whitney Book"/>
    </font>
    <font>
      <b/>
      <sz val="12"/>
      <color rgb="FFE7771B"/>
      <name val="Whitney Semibold"/>
    </font>
    <font>
      <b/>
      <sz val="12"/>
      <name val="Whitney Bold"/>
    </font>
    <font>
      <b/>
      <sz val="18"/>
      <name val="Whitney Bold"/>
    </font>
    <font>
      <b/>
      <sz val="12"/>
      <name val="Whitney Semibold"/>
    </font>
    <font>
      <sz val="6"/>
      <name val="Whitney Book"/>
    </font>
    <font>
      <sz val="9"/>
      <name val="Whitney Book"/>
    </font>
    <font>
      <b/>
      <sz val="9"/>
      <name val="Whitney Semibold"/>
    </font>
    <font>
      <b/>
      <sz val="9"/>
      <name val="Whitney Boo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9" fontId="7" fillId="0" borderId="0" xfId="2" applyFont="1" applyAlignment="1" applyProtection="1">
      <alignment horizontal="center" vertical="center" wrapText="1"/>
      <protection locked="0"/>
    </xf>
    <xf numFmtId="9" fontId="10" fillId="0" borderId="0" xfId="2" applyFont="1" applyAlignment="1" applyProtection="1">
      <alignment horizontal="center" vertical="center" wrapText="1"/>
      <protection locked="0"/>
    </xf>
    <xf numFmtId="9" fontId="10" fillId="0" borderId="0" xfId="2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7" fontId="2" fillId="0" borderId="1" xfId="3" applyNumberFormat="1" applyFont="1" applyBorder="1" applyAlignment="1" applyProtection="1">
      <alignment horizontal="center" vertical="center"/>
      <protection locked="0"/>
    </xf>
    <xf numFmtId="9" fontId="9" fillId="0" borderId="0" xfId="2" applyFont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 vertical="center"/>
      <protection locked="0"/>
    </xf>
    <xf numFmtId="5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5" fontId="2" fillId="0" borderId="0" xfId="1" applyNumberFormat="1" applyFont="1" applyBorder="1" applyAlignment="1" applyProtection="1">
      <alignment horizontal="center" vertical="center"/>
    </xf>
    <xf numFmtId="9" fontId="2" fillId="0" borderId="0" xfId="2" applyFont="1" applyBorder="1" applyAlignment="1" applyProtection="1">
      <alignment horizontal="center" vertical="center"/>
    </xf>
    <xf numFmtId="37" fontId="2" fillId="0" borderId="0" xfId="3" applyNumberFormat="1" applyFont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9" fontId="9" fillId="0" borderId="0" xfId="2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777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0</xdr:rowOff>
    </xdr:from>
    <xdr:to>
      <xdr:col>3</xdr:col>
      <xdr:colOff>600904</xdr:colOff>
      <xdr:row>1</xdr:row>
      <xdr:rowOff>63500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7AAB5D-60C4-F515-8C44-31066101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0"/>
          <a:ext cx="1369254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200" zoomScaleNormal="200" workbookViewId="0">
      <selection activeCell="J8" sqref="J8"/>
    </sheetView>
  </sheetViews>
  <sheetFormatPr baseColWidth="10" defaultColWidth="9.1640625" defaultRowHeight="16"/>
  <cols>
    <col min="1" max="1" width="20" style="1" customWidth="1"/>
    <col min="2" max="2" width="19.5" style="1" customWidth="1"/>
    <col min="3" max="3" width="1.83203125" style="1" customWidth="1"/>
    <col min="4" max="4" width="17.5" style="1" customWidth="1"/>
    <col min="5" max="5" width="1.83203125" style="1" customWidth="1"/>
    <col min="6" max="6" width="6.5" style="2" customWidth="1"/>
    <col min="7" max="7" width="1.83203125" style="1" customWidth="1"/>
    <col min="8" max="8" width="25.83203125" style="3" customWidth="1"/>
    <col min="9" max="9" width="9.6640625" style="1" customWidth="1"/>
    <col min="10" max="10" width="27.5" style="1" customWidth="1"/>
    <col min="11" max="11" width="28.1640625" style="1" customWidth="1"/>
    <col min="12" max="13" width="30" style="1" customWidth="1"/>
    <col min="14" max="16384" width="9.1640625" style="1"/>
  </cols>
  <sheetData>
    <row r="1" spans="1:8" ht="42" customHeight="1">
      <c r="A1" s="26"/>
      <c r="B1" s="26"/>
      <c r="C1" s="26"/>
      <c r="D1" s="26"/>
      <c r="E1" s="26"/>
      <c r="F1" s="26"/>
      <c r="G1" s="26"/>
      <c r="H1" s="26"/>
    </row>
    <row r="2" spans="1:8" ht="23">
      <c r="B2" s="25" t="s">
        <v>37</v>
      </c>
      <c r="C2" s="25"/>
      <c r="D2" s="25"/>
      <c r="H2" s="4"/>
    </row>
    <row r="3" spans="1:8" ht="14" customHeight="1"/>
    <row r="4" spans="1:8" ht="14" customHeight="1">
      <c r="A4" s="5"/>
      <c r="B4" s="6" t="s">
        <v>38</v>
      </c>
      <c r="C4" s="7"/>
      <c r="D4" s="8" t="s">
        <v>39</v>
      </c>
      <c r="E4" s="7"/>
      <c r="F4" s="9" t="s">
        <v>30</v>
      </c>
      <c r="G4" s="7"/>
      <c r="H4" s="10" t="s">
        <v>22</v>
      </c>
    </row>
    <row r="5" spans="1:8" ht="14" customHeight="1" thickBot="1">
      <c r="A5" s="5"/>
      <c r="B5" s="5"/>
      <c r="C5" s="5"/>
      <c r="D5" s="5"/>
      <c r="H5" s="3" t="s">
        <v>5</v>
      </c>
    </row>
    <row r="6" spans="1:8" ht="14" customHeight="1" thickBot="1">
      <c r="A6" s="11" t="s">
        <v>22</v>
      </c>
      <c r="B6" s="12">
        <v>1000</v>
      </c>
      <c r="C6" s="5"/>
      <c r="D6" s="12">
        <v>1100</v>
      </c>
      <c r="F6" s="24">
        <f>IFERROR((D6-B6)/B6,"")</f>
        <v>0.1</v>
      </c>
      <c r="H6" s="3" t="s">
        <v>33</v>
      </c>
    </row>
    <row r="7" spans="1:8" ht="14" customHeight="1" thickBot="1">
      <c r="A7" s="7" t="s">
        <v>0</v>
      </c>
      <c r="B7" s="5"/>
      <c r="C7" s="5"/>
      <c r="D7" s="5"/>
      <c r="H7" s="3" t="s">
        <v>16</v>
      </c>
    </row>
    <row r="8" spans="1:8" ht="14" customHeight="1" thickBot="1">
      <c r="A8" s="11" t="s">
        <v>32</v>
      </c>
      <c r="B8" s="20">
        <f>IFERROR(B10/B6,"")</f>
        <v>0.25</v>
      </c>
      <c r="C8" s="5"/>
      <c r="D8" s="14">
        <v>0.28000000000000003</v>
      </c>
      <c r="F8" s="24">
        <f>IFERROR((D8-B8)/B8,"")</f>
        <v>0.12000000000000011</v>
      </c>
      <c r="H8" s="10" t="s">
        <v>32</v>
      </c>
    </row>
    <row r="9" spans="1:8" ht="14" customHeight="1" thickBot="1">
      <c r="A9" s="7" t="s">
        <v>1</v>
      </c>
      <c r="B9" s="5"/>
      <c r="C9" s="5"/>
      <c r="D9" s="5"/>
      <c r="H9" s="3" t="s">
        <v>6</v>
      </c>
    </row>
    <row r="10" spans="1:8" ht="14" customHeight="1" thickBot="1">
      <c r="A10" s="7" t="s">
        <v>23</v>
      </c>
      <c r="B10" s="12">
        <v>250</v>
      </c>
      <c r="C10" s="5"/>
      <c r="D10" s="23">
        <f>D6*D8</f>
        <v>308.00000000000006</v>
      </c>
      <c r="F10" s="24">
        <f>IFERROR((D10-B10)/B10,"")</f>
        <v>0.23200000000000023</v>
      </c>
      <c r="H10" s="3" t="s">
        <v>7</v>
      </c>
    </row>
    <row r="11" spans="1:8" ht="14" customHeight="1">
      <c r="A11" s="7" t="s">
        <v>24</v>
      </c>
      <c r="B11" s="5"/>
      <c r="C11" s="5"/>
      <c r="D11" s="5"/>
      <c r="H11" s="3" t="s">
        <v>20</v>
      </c>
    </row>
    <row r="12" spans="1:8" ht="14" customHeight="1">
      <c r="A12" s="7" t="s">
        <v>31</v>
      </c>
      <c r="B12" s="21">
        <f>B14-B10</f>
        <v>2000</v>
      </c>
      <c r="D12" s="23">
        <f>B14</f>
        <v>2250</v>
      </c>
      <c r="F12" s="24">
        <f>IFERROR((D12-B12)/B12,"")</f>
        <v>0.125</v>
      </c>
      <c r="H12" s="10" t="s">
        <v>25</v>
      </c>
    </row>
    <row r="13" spans="1:8" ht="14" customHeight="1" thickBot="1">
      <c r="A13" s="7" t="s">
        <v>1</v>
      </c>
      <c r="H13" s="3" t="s">
        <v>15</v>
      </c>
    </row>
    <row r="14" spans="1:8" ht="14" customHeight="1" thickBot="1">
      <c r="A14" s="7" t="s">
        <v>4</v>
      </c>
      <c r="B14" s="12">
        <v>2250</v>
      </c>
      <c r="D14" s="22">
        <f>SUM(D10:D12)</f>
        <v>2558</v>
      </c>
      <c r="F14" s="24">
        <f>IFERROR((D14-B14)/B14,"")</f>
        <v>0.13688888888888889</v>
      </c>
      <c r="H14" s="3" t="s">
        <v>14</v>
      </c>
    </row>
    <row r="15" spans="1:8" ht="14" customHeight="1" thickBot="1">
      <c r="A15" s="7" t="s">
        <v>0</v>
      </c>
      <c r="H15" s="3" t="s">
        <v>13</v>
      </c>
    </row>
    <row r="16" spans="1:8" ht="14" customHeight="1" thickBot="1">
      <c r="A16" s="11" t="s">
        <v>25</v>
      </c>
      <c r="B16" s="19">
        <f>IFERROR(B18/B14,"")</f>
        <v>350</v>
      </c>
      <c r="C16" s="5"/>
      <c r="D16" s="15">
        <v>385</v>
      </c>
      <c r="F16" s="24">
        <f>IFERROR((D16-B16)/B16,"")</f>
        <v>0.1</v>
      </c>
      <c r="H16" s="3" t="s">
        <v>11</v>
      </c>
    </row>
    <row r="17" spans="1:8" ht="14" customHeight="1" thickBot="1">
      <c r="A17" s="7" t="s">
        <v>1</v>
      </c>
      <c r="B17" s="5"/>
      <c r="C17" s="5"/>
      <c r="D17" s="5"/>
      <c r="H17" s="3" t="s">
        <v>12</v>
      </c>
    </row>
    <row r="18" spans="1:8" ht="14" customHeight="1" thickBot="1">
      <c r="A18" s="7" t="s">
        <v>26</v>
      </c>
      <c r="B18" s="15">
        <v>787500</v>
      </c>
      <c r="C18" s="16"/>
      <c r="D18" s="19">
        <f>D14*D16</f>
        <v>984830</v>
      </c>
      <c r="F18" s="24">
        <f>IFERROR((D18-B18)/B18,"")</f>
        <v>0.25057777777777779</v>
      </c>
      <c r="H18" s="10" t="s">
        <v>27</v>
      </c>
    </row>
    <row r="19" spans="1:8" ht="14" customHeight="1" thickBot="1">
      <c r="A19" s="7" t="s">
        <v>0</v>
      </c>
      <c r="B19" s="5"/>
      <c r="C19" s="5"/>
      <c r="D19" s="5"/>
      <c r="H19" s="3" t="s">
        <v>18</v>
      </c>
    </row>
    <row r="20" spans="1:8" ht="14" customHeight="1" thickBot="1">
      <c r="A20" s="11" t="s">
        <v>27</v>
      </c>
      <c r="B20" s="20">
        <f>IFERROR(B22/B18,"")</f>
        <v>0.4</v>
      </c>
      <c r="C20" s="5"/>
      <c r="D20" s="14">
        <v>0.44</v>
      </c>
      <c r="F20" s="24">
        <f>IFERROR((D20-B20)/B20,"")</f>
        <v>9.999999999999995E-2</v>
      </c>
      <c r="H20" s="3" t="s">
        <v>8</v>
      </c>
    </row>
    <row r="21" spans="1:8" ht="14" customHeight="1" thickBot="1">
      <c r="A21" s="7" t="s">
        <v>1</v>
      </c>
      <c r="B21" s="5"/>
      <c r="C21" s="5"/>
      <c r="D21" s="5"/>
      <c r="H21" s="3" t="s">
        <v>19</v>
      </c>
    </row>
    <row r="22" spans="1:8" ht="14" customHeight="1" thickBot="1">
      <c r="A22" s="7" t="s">
        <v>2</v>
      </c>
      <c r="B22" s="15">
        <v>315000</v>
      </c>
      <c r="C22" s="16"/>
      <c r="D22" s="19">
        <f>D18*D20</f>
        <v>433325.2</v>
      </c>
      <c r="F22" s="24">
        <f>IFERROR((D22-B22)/B22,"")</f>
        <v>0.37563555555555561</v>
      </c>
      <c r="H22" s="3" t="s">
        <v>34</v>
      </c>
    </row>
    <row r="23" spans="1:8" ht="14" customHeight="1" thickBot="1">
      <c r="A23" s="7" t="s">
        <v>3</v>
      </c>
      <c r="B23" s="5"/>
      <c r="C23" s="5"/>
      <c r="D23" s="5"/>
      <c r="H23" s="10" t="s">
        <v>28</v>
      </c>
    </row>
    <row r="24" spans="1:8" ht="14" customHeight="1" thickBot="1">
      <c r="A24" s="11" t="s">
        <v>28</v>
      </c>
      <c r="B24" s="15">
        <v>180000</v>
      </c>
      <c r="C24" s="5"/>
      <c r="D24" s="15">
        <v>162000</v>
      </c>
      <c r="F24" s="24">
        <f>IFERROR((D24-B24)/B24,"")</f>
        <v>-0.1</v>
      </c>
      <c r="H24" s="3" t="s">
        <v>36</v>
      </c>
    </row>
    <row r="25" spans="1:8" ht="14" customHeight="1">
      <c r="A25" s="7" t="s">
        <v>1</v>
      </c>
      <c r="B25" s="5"/>
      <c r="C25" s="5"/>
      <c r="D25" s="5"/>
      <c r="H25" s="3" t="s">
        <v>21</v>
      </c>
    </row>
    <row r="26" spans="1:8" ht="14" customHeight="1">
      <c r="A26" s="7" t="s">
        <v>29</v>
      </c>
      <c r="B26" s="19">
        <f>B22-B24</f>
        <v>135000</v>
      </c>
      <c r="C26" s="16"/>
      <c r="D26" s="19">
        <f>D22-D24</f>
        <v>271325.2</v>
      </c>
      <c r="F26" s="24">
        <f>IFERROR((D26-B26)/B26,"")</f>
        <v>1.0098162962962964</v>
      </c>
      <c r="H26" s="3" t="s">
        <v>35</v>
      </c>
    </row>
    <row r="27" spans="1:8" ht="14" customHeight="1" thickBot="1">
      <c r="A27" s="5"/>
      <c r="B27" s="5"/>
      <c r="C27" s="5"/>
      <c r="D27" s="5"/>
      <c r="H27" s="3" t="s">
        <v>9</v>
      </c>
    </row>
    <row r="28" spans="1:8" ht="14" customHeight="1" thickBot="1">
      <c r="A28" s="7"/>
      <c r="D28" s="15">
        <v>-26000</v>
      </c>
      <c r="H28" s="3" t="s">
        <v>10</v>
      </c>
    </row>
    <row r="29" spans="1:8" ht="14" customHeight="1">
      <c r="A29" s="7"/>
      <c r="D29" s="19">
        <f>D26+D28</f>
        <v>245325.2</v>
      </c>
      <c r="F29" s="13"/>
      <c r="H29" s="3" t="s">
        <v>17</v>
      </c>
    </row>
    <row r="30" spans="1:8" ht="14" customHeight="1">
      <c r="A30" s="7"/>
    </row>
    <row r="31" spans="1:8" ht="14" customHeight="1">
      <c r="A31" s="17"/>
    </row>
    <row r="32" spans="1:8" ht="14" customHeight="1">
      <c r="A32" s="18"/>
    </row>
  </sheetData>
  <sortState xmlns:xlrd2="http://schemas.microsoft.com/office/spreadsheetml/2017/richdata2" ref="H27:H30">
    <sortCondition ref="H5"/>
  </sortState>
  <mergeCells count="2">
    <mergeCell ref="B2:D2"/>
    <mergeCell ref="A1:H1"/>
  </mergeCells>
  <pageMargins left="0.7" right="0.7" top="0.75" bottom="0.75" header="0.3" footer="0.3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 Equations Locked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Dombach</dc:creator>
  <cp:lastModifiedBy>Michael Speights</cp:lastModifiedBy>
  <dcterms:created xsi:type="dcterms:W3CDTF">2008-04-15T10:09:50Z</dcterms:created>
  <dcterms:modified xsi:type="dcterms:W3CDTF">2022-07-24T01:40:04Z</dcterms:modified>
</cp:coreProperties>
</file>